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2" r:id="rId1"/>
  </sheets>
  <externalReferences>
    <externalReference r:id="rId2"/>
  </externalReference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<sst xmlns="http://schemas.openxmlformats.org/spreadsheetml/2006/main" count="37" uniqueCount="27">
  <si>
    <t>2024年1-8月广州市各辖区专利授权量统计表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</si>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</sst>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77" fontId="5" fillId="2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2" borderId="0" xfId="11" applyNumberFormat="1" applyFont="1" applyFill="1" applyBorder="1" applyAlignment="1">
      <alignment horizontal="center" vertical="center" shrinkToFit="1"/>
    </xf>
    <xf numFmtId="176" fontId="5" fillId="2" borderId="0" xfId="11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11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 shrinkToFit="1"/>
    </xf>
    <xf numFmtId="176" fontId="4" fillId="0" borderId="1" xfId="11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\3.&#32508;&#21512;&#36816;&#29992;&#37096;\2023&#24180;\8&#26376;\&#21457;&#24067;\2023&#24180;1-8&#26376;&#24191;&#24030;&#21508;&#21306;&#19987;&#21033;&#25480;&#26435;&#3732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区</v>
          </cell>
          <cell r="D3" t="str">
            <v>发明</v>
          </cell>
          <cell r="E3" t="str">
            <v>实用
新型</v>
          </cell>
          <cell r="F3" t="str">
            <v>外观
设计</v>
          </cell>
          <cell r="G3" t="str">
            <v>合计</v>
          </cell>
        </row>
        <row r="4">
          <cell r="C4" t="str">
            <v>天河</v>
          </cell>
          <cell r="D4">
            <v>6552</v>
          </cell>
          <cell r="E4">
            <v>4501</v>
          </cell>
          <cell r="F4">
            <v>2369</v>
          </cell>
          <cell r="G4">
            <v>13422</v>
          </cell>
        </row>
        <row r="5">
          <cell r="C5" t="str">
            <v>黄埔</v>
          </cell>
          <cell r="D5">
            <v>5199</v>
          </cell>
          <cell r="E5">
            <v>6736</v>
          </cell>
          <cell r="F5">
            <v>1889</v>
          </cell>
          <cell r="G5">
            <v>13824</v>
          </cell>
        </row>
        <row r="6">
          <cell r="C6" t="str">
            <v>越秀</v>
          </cell>
          <cell r="D6">
            <v>3911</v>
          </cell>
          <cell r="E6">
            <v>2716</v>
          </cell>
          <cell r="F6">
            <v>1151</v>
          </cell>
          <cell r="G6">
            <v>7778</v>
          </cell>
        </row>
        <row r="7">
          <cell r="C7" t="str">
            <v>番禺</v>
          </cell>
          <cell r="D7">
            <v>2758</v>
          </cell>
          <cell r="E7">
            <v>5725</v>
          </cell>
          <cell r="F7">
            <v>3445</v>
          </cell>
          <cell r="G7">
            <v>11928</v>
          </cell>
        </row>
        <row r="8">
          <cell r="C8" t="str">
            <v>海珠</v>
          </cell>
          <cell r="D8">
            <v>2260</v>
          </cell>
          <cell r="E8">
            <v>1789</v>
          </cell>
          <cell r="F8">
            <v>970</v>
          </cell>
          <cell r="G8">
            <v>5019</v>
          </cell>
        </row>
        <row r="9">
          <cell r="C9" t="str">
            <v>南沙</v>
          </cell>
          <cell r="D9">
            <v>1355</v>
          </cell>
          <cell r="E9">
            <v>3512</v>
          </cell>
          <cell r="F9">
            <v>1025</v>
          </cell>
          <cell r="G9">
            <v>5892</v>
          </cell>
        </row>
        <row r="10">
          <cell r="C10" t="str">
            <v>白云</v>
          </cell>
          <cell r="D10">
            <v>1047</v>
          </cell>
          <cell r="E10">
            <v>3815</v>
          </cell>
          <cell r="F10">
            <v>4745</v>
          </cell>
          <cell r="G10">
            <v>9607</v>
          </cell>
        </row>
        <row r="11">
          <cell r="C11" t="str">
            <v>花都</v>
          </cell>
          <cell r="D11">
            <v>553</v>
          </cell>
          <cell r="E11">
            <v>2784</v>
          </cell>
          <cell r="F11">
            <v>4027</v>
          </cell>
          <cell r="G11">
            <v>7364</v>
          </cell>
        </row>
        <row r="12">
          <cell r="C12" t="str">
            <v>增城</v>
          </cell>
          <cell r="D12">
            <v>530</v>
          </cell>
          <cell r="E12">
            <v>2410</v>
          </cell>
          <cell r="F12">
            <v>725</v>
          </cell>
          <cell r="G12">
            <v>3665</v>
          </cell>
        </row>
        <row r="13">
          <cell r="C13" t="str">
            <v>荔湾</v>
          </cell>
          <cell r="D13">
            <v>329</v>
          </cell>
          <cell r="E13">
            <v>963</v>
          </cell>
          <cell r="F13">
            <v>786</v>
          </cell>
          <cell r="G13">
            <v>2078</v>
          </cell>
        </row>
        <row r="14">
          <cell r="C14" t="str">
            <v>从化</v>
          </cell>
          <cell r="D14">
            <v>162</v>
          </cell>
          <cell r="E14">
            <v>804</v>
          </cell>
          <cell r="F14">
            <v>272</v>
          </cell>
          <cell r="G14">
            <v>1238</v>
          </cell>
        </row>
        <row r="15">
          <cell r="C15" t="str">
            <v>其他</v>
          </cell>
          <cell r="D15">
            <v>2</v>
          </cell>
          <cell r="E15">
            <v>2</v>
          </cell>
          <cell r="F15">
            <v>1</v>
          </cell>
          <cell r="G15">
            <v>5</v>
          </cell>
        </row>
        <row r="16">
          <cell r="C16" t="str">
            <v>合计</v>
          </cell>
          <cell r="D16">
            <v>24658</v>
          </cell>
          <cell r="E16">
            <v>35757</v>
          </cell>
          <cell r="F16">
            <v>21405</v>
          </cell>
          <cell r="G16">
            <v>81820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zoomScale="110" zoomScaleNormal="110" workbookViewId="0">
      <selection activeCell="F7" sqref="F7"/>
    </sheetView>
  </sheetViews>
  <sheetFormatPr defaultColWidth="9" defaultRowHeight="14.25"/>
  <cols>
    <col min="1" max="1" width="7.83333333333333" style="2" customWidth="1"/>
    <col min="2" max="2" width="5.225" customWidth="1"/>
    <col min="3" max="3" width="7.88333333333333" customWidth="1"/>
    <col min="4" max="4" width="6.93333333333333" customWidth="1"/>
    <col min="5" max="5" width="6.59166666666667" customWidth="1"/>
    <col min="6" max="6" width="5.90833333333333" customWidth="1"/>
    <col min="7" max="7" width="7" customWidth="1"/>
    <col min="8" max="10" width="6.10833333333333" customWidth="1"/>
    <col min="11" max="11" width="6.775" customWidth="1"/>
    <col min="12" max="12" width="7.275" customWidth="1"/>
  </cols>
  <sheetData>
    <row r="1" ht="39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05" customHeight="1" spans="1:12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21" t="s">
        <v>10</v>
      </c>
      <c r="L2" s="21" t="s">
        <v>11</v>
      </c>
    </row>
    <row r="3" ht="15.05" customHeight="1" spans="1:12">
      <c r="A3" s="8"/>
      <c r="B3" s="6">
        <v>1</v>
      </c>
      <c r="C3" s="9" t="s">
        <v>12</v>
      </c>
      <c r="D3" s="10">
        <v>6686</v>
      </c>
      <c r="E3" s="9">
        <v>5370</v>
      </c>
      <c r="F3" s="9">
        <v>1783</v>
      </c>
      <c r="G3" s="9">
        <v>13839</v>
      </c>
      <c r="H3" s="9">
        <f>VLOOKUP(C3,[1]sheet1!$C$3:$G$16,5,FALSE)</f>
        <v>13824</v>
      </c>
      <c r="I3" s="15">
        <f t="shared" ref="I3:I15" si="0">(G3-H3)/H3*100</f>
        <v>0.108506944444444</v>
      </c>
      <c r="J3" s="15">
        <f t="shared" ref="J3:J16" si="1">D3/G3*100</f>
        <v>48.3127393597803</v>
      </c>
      <c r="K3" s="9">
        <f>VLOOKUP(C3,[1]sheet1!$C$3:$D$16,2,FALSE)</f>
        <v>5199</v>
      </c>
      <c r="L3" s="15">
        <f t="shared" ref="L3:L15" si="2">(D3-K3)/K3*100</f>
        <v>28.6016541642624</v>
      </c>
    </row>
    <row r="4" ht="15" spans="1:12">
      <c r="A4" s="11"/>
      <c r="B4" s="6">
        <v>2</v>
      </c>
      <c r="C4" s="9" t="s">
        <v>13</v>
      </c>
      <c r="D4" s="10">
        <v>6374</v>
      </c>
      <c r="E4" s="9">
        <v>3650</v>
      </c>
      <c r="F4" s="9">
        <v>2434</v>
      </c>
      <c r="G4" s="9">
        <v>12458</v>
      </c>
      <c r="H4" s="9">
        <f>VLOOKUP(C4,[1]sheet1!$C$3:$G$16,5,FALSE)</f>
        <v>13422</v>
      </c>
      <c r="I4" s="15">
        <f t="shared" si="0"/>
        <v>-7.18223811652511</v>
      </c>
      <c r="J4" s="15">
        <f t="shared" si="1"/>
        <v>51.1639107400867</v>
      </c>
      <c r="K4" s="9">
        <f>VLOOKUP(C4,[1]sheet1!$C$3:$D$16,2,FALSE)</f>
        <v>6552</v>
      </c>
      <c r="L4" s="15">
        <f t="shared" si="2"/>
        <v>-2.71672771672772</v>
      </c>
    </row>
    <row r="5" ht="15" spans="1:12">
      <c r="A5" s="11"/>
      <c r="B5" s="6">
        <v>3</v>
      </c>
      <c r="C5" s="9" t="s">
        <v>14</v>
      </c>
      <c r="D5" s="10">
        <v>3802</v>
      </c>
      <c r="E5" s="9">
        <v>2383</v>
      </c>
      <c r="F5" s="9">
        <v>999</v>
      </c>
      <c r="G5" s="9">
        <v>7184</v>
      </c>
      <c r="H5" s="9">
        <f>VLOOKUP(C5,[1]sheet1!$C$3:$G$16,5,FALSE)</f>
        <v>7778</v>
      </c>
      <c r="I5" s="15">
        <f t="shared" si="0"/>
        <v>-7.63692465929545</v>
      </c>
      <c r="J5" s="15">
        <f t="shared" si="1"/>
        <v>52.9231625835189</v>
      </c>
      <c r="K5" s="9">
        <f>VLOOKUP(C5,[1]sheet1!$C$3:$D$16,2,FALSE)</f>
        <v>3911</v>
      </c>
      <c r="L5" s="15">
        <f t="shared" si="2"/>
        <v>-2.78701099463053</v>
      </c>
    </row>
    <row r="6" ht="15" spans="1:12">
      <c r="A6" s="11"/>
      <c r="B6" s="6">
        <v>4</v>
      </c>
      <c r="C6" s="9" t="s">
        <v>15</v>
      </c>
      <c r="D6" s="10">
        <v>3219</v>
      </c>
      <c r="E6" s="9">
        <v>4583</v>
      </c>
      <c r="F6" s="9">
        <v>2962</v>
      </c>
      <c r="G6" s="9">
        <v>10764</v>
      </c>
      <c r="H6" s="9">
        <f>VLOOKUP(C6,[1]sheet1!$C$3:$G$16,5,FALSE)</f>
        <v>11928</v>
      </c>
      <c r="I6" s="15">
        <f t="shared" si="0"/>
        <v>-9.75855130784708</v>
      </c>
      <c r="J6" s="15">
        <f t="shared" si="1"/>
        <v>29.9052396878484</v>
      </c>
      <c r="K6" s="9">
        <f>VLOOKUP(C6,[1]sheet1!$C$3:$D$16,2,FALSE)</f>
        <v>2758</v>
      </c>
      <c r="L6" s="15">
        <f t="shared" si="2"/>
        <v>16.7150108774474</v>
      </c>
    </row>
    <row r="7" ht="15" spans="1:12">
      <c r="A7" s="11"/>
      <c r="B7" s="6">
        <v>5</v>
      </c>
      <c r="C7" s="9" t="s">
        <v>16</v>
      </c>
      <c r="D7" s="10">
        <v>1881</v>
      </c>
      <c r="E7" s="9">
        <v>1453</v>
      </c>
      <c r="F7" s="9">
        <v>1145</v>
      </c>
      <c r="G7" s="9">
        <v>4479</v>
      </c>
      <c r="H7" s="9">
        <f>VLOOKUP(C7,[1]sheet1!$C$3:$G$16,5,FALSE)</f>
        <v>5019</v>
      </c>
      <c r="I7" s="15">
        <f t="shared" si="0"/>
        <v>-10.7591153616258</v>
      </c>
      <c r="J7" s="15">
        <f t="shared" si="1"/>
        <v>41.9959812458138</v>
      </c>
      <c r="K7" s="9">
        <f>VLOOKUP(C7,[1]sheet1!$C$3:$D$16,2,FALSE)</f>
        <v>2260</v>
      </c>
      <c r="L7" s="15">
        <f t="shared" si="2"/>
        <v>-16.7699115044248</v>
      </c>
    </row>
    <row r="8" ht="15" spans="1:12">
      <c r="A8" s="11"/>
      <c r="B8" s="6">
        <v>6</v>
      </c>
      <c r="C8" s="9" t="s">
        <v>17</v>
      </c>
      <c r="D8" s="10">
        <v>1814</v>
      </c>
      <c r="E8" s="9">
        <v>2701</v>
      </c>
      <c r="F8" s="9">
        <v>818</v>
      </c>
      <c r="G8" s="9">
        <v>5333</v>
      </c>
      <c r="H8" s="9">
        <f>VLOOKUP(C8,[1]sheet1!$C$3:$G$16,5,FALSE)</f>
        <v>5892</v>
      </c>
      <c r="I8" s="15">
        <f t="shared" si="0"/>
        <v>-9.48744059742023</v>
      </c>
      <c r="J8" s="15">
        <f t="shared" si="1"/>
        <v>34.0146259141196</v>
      </c>
      <c r="K8" s="9">
        <f>VLOOKUP(C8,[1]sheet1!$C$3:$D$16,2,FALSE)</f>
        <v>1355</v>
      </c>
      <c r="L8" s="15">
        <f t="shared" si="2"/>
        <v>33.8745387453875</v>
      </c>
    </row>
    <row r="9" ht="15" spans="1:12">
      <c r="A9" s="11"/>
      <c r="B9" s="6">
        <v>7</v>
      </c>
      <c r="C9" s="9" t="s">
        <v>18</v>
      </c>
      <c r="D9" s="10">
        <v>1432</v>
      </c>
      <c r="E9" s="9">
        <v>3380</v>
      </c>
      <c r="F9" s="9">
        <v>4752</v>
      </c>
      <c r="G9" s="9">
        <v>9564</v>
      </c>
      <c r="H9" s="9">
        <f>VLOOKUP(C9,[1]sheet1!$C$3:$G$16,5,FALSE)</f>
        <v>9607</v>
      </c>
      <c r="I9" s="15">
        <f t="shared" si="0"/>
        <v>-0.447590298740502</v>
      </c>
      <c r="J9" s="15">
        <f t="shared" si="1"/>
        <v>14.9728147218737</v>
      </c>
      <c r="K9" s="9">
        <f>VLOOKUP(C9,[1]sheet1!$C$3:$D$16,2,FALSE)</f>
        <v>1047</v>
      </c>
      <c r="L9" s="15">
        <f t="shared" si="2"/>
        <v>36.7717287488061</v>
      </c>
    </row>
    <row r="10" ht="15" spans="1:12">
      <c r="A10" s="11"/>
      <c r="B10" s="6">
        <v>8</v>
      </c>
      <c r="C10" s="9" t="s">
        <v>19</v>
      </c>
      <c r="D10" s="10">
        <v>898</v>
      </c>
      <c r="E10" s="9">
        <v>2350</v>
      </c>
      <c r="F10" s="9">
        <v>2304</v>
      </c>
      <c r="G10" s="9">
        <v>5552</v>
      </c>
      <c r="H10" s="9">
        <f>VLOOKUP(C10,[1]sheet1!$C$3:$G$16,5,FALSE)</f>
        <v>7364</v>
      </c>
      <c r="I10" s="15">
        <f t="shared" si="0"/>
        <v>-24.6061922868007</v>
      </c>
      <c r="J10" s="15">
        <f t="shared" si="1"/>
        <v>16.1743515850144</v>
      </c>
      <c r="K10" s="9">
        <f>VLOOKUP(C10,[1]sheet1!$C$3:$D$16,2,FALSE)</f>
        <v>553</v>
      </c>
      <c r="L10" s="15">
        <f t="shared" si="2"/>
        <v>62.3869801084991</v>
      </c>
    </row>
    <row r="11" ht="15" spans="1:12">
      <c r="A11" s="11"/>
      <c r="B11" s="6">
        <v>9</v>
      </c>
      <c r="C11" s="9" t="s">
        <v>20</v>
      </c>
      <c r="D11" s="10">
        <v>818</v>
      </c>
      <c r="E11" s="9">
        <v>2348</v>
      </c>
      <c r="F11" s="9">
        <v>663</v>
      </c>
      <c r="G11" s="9">
        <v>3829</v>
      </c>
      <c r="H11" s="9">
        <f>VLOOKUP(C11,[1]sheet1!$C$3:$G$16,5,FALSE)</f>
        <v>3665</v>
      </c>
      <c r="I11" s="15">
        <f t="shared" si="0"/>
        <v>4.47476125511596</v>
      </c>
      <c r="J11" s="15">
        <f t="shared" si="1"/>
        <v>21.363280229825</v>
      </c>
      <c r="K11" s="9">
        <f>VLOOKUP(C11,[1]sheet1!$C$3:$D$16,2,FALSE)</f>
        <v>530</v>
      </c>
      <c r="L11" s="15">
        <f t="shared" si="2"/>
        <v>54.3396226415094</v>
      </c>
    </row>
    <row r="12" ht="15" spans="1:12">
      <c r="A12" s="11"/>
      <c r="B12" s="6">
        <v>10</v>
      </c>
      <c r="C12" s="9" t="s">
        <v>21</v>
      </c>
      <c r="D12" s="10">
        <v>391</v>
      </c>
      <c r="E12" s="9">
        <v>808</v>
      </c>
      <c r="F12" s="9">
        <v>933</v>
      </c>
      <c r="G12" s="9">
        <v>2132</v>
      </c>
      <c r="H12" s="9">
        <f>VLOOKUP(C12,[1]sheet1!$C$3:$G$16,5,FALSE)</f>
        <v>2078</v>
      </c>
      <c r="I12" s="15">
        <f t="shared" si="0"/>
        <v>2.59865255052935</v>
      </c>
      <c r="J12" s="15">
        <f t="shared" si="1"/>
        <v>18.3395872420263</v>
      </c>
      <c r="K12" s="9">
        <f>VLOOKUP(C12,[1]sheet1!$C$3:$D$16,2,FALSE)</f>
        <v>329</v>
      </c>
      <c r="L12" s="15">
        <f t="shared" si="2"/>
        <v>18.8449848024316</v>
      </c>
    </row>
    <row r="13" ht="15" spans="1:12">
      <c r="A13" s="11"/>
      <c r="B13" s="6">
        <v>11</v>
      </c>
      <c r="C13" s="9" t="s">
        <v>22</v>
      </c>
      <c r="D13" s="10">
        <v>247</v>
      </c>
      <c r="E13" s="9">
        <v>578</v>
      </c>
      <c r="F13" s="9">
        <v>241</v>
      </c>
      <c r="G13" s="9">
        <v>1066</v>
      </c>
      <c r="H13" s="9">
        <f>VLOOKUP(C13,[1]sheet1!$C$3:$G$16,5,FALSE)</f>
        <v>1238</v>
      </c>
      <c r="I13" s="15">
        <f t="shared" si="0"/>
        <v>-13.8933764135703</v>
      </c>
      <c r="J13" s="15">
        <f t="shared" si="1"/>
        <v>23.1707317073171</v>
      </c>
      <c r="K13" s="9">
        <f>VLOOKUP(C13,[1]sheet1!$C$3:$D$16,2,FALSE)</f>
        <v>162</v>
      </c>
      <c r="L13" s="15">
        <f t="shared" si="2"/>
        <v>52.4691358024691</v>
      </c>
    </row>
    <row r="14" ht="15" spans="1:12">
      <c r="A14" s="8"/>
      <c r="B14" s="6"/>
      <c r="C14" s="9" t="s">
        <v>23</v>
      </c>
      <c r="D14" s="10">
        <v>1</v>
      </c>
      <c r="E14" s="9">
        <v>4</v>
      </c>
      <c r="F14" s="9">
        <v>1</v>
      </c>
      <c r="G14" s="9">
        <v>6</v>
      </c>
      <c r="H14" s="9">
        <f>VLOOKUP(C14,[1]sheet1!$C$3:$G$16,5,FALSE)</f>
        <v>5</v>
      </c>
      <c r="I14" s="15">
        <f t="shared" si="0"/>
        <v>20</v>
      </c>
      <c r="J14" s="15">
        <f t="shared" si="1"/>
        <v>16.6666666666667</v>
      </c>
      <c r="K14" s="9">
        <f>VLOOKUP(C14,[1]sheet1!$C$3:$D$16,2,FALSE)</f>
        <v>2</v>
      </c>
      <c r="L14" s="15">
        <f t="shared" si="2"/>
        <v>-50</v>
      </c>
    </row>
    <row r="15" ht="15.05" customHeight="1" spans="1:12">
      <c r="A15" s="8"/>
      <c r="B15" s="6"/>
      <c r="C15" s="9" t="s">
        <v>6</v>
      </c>
      <c r="D15" s="10">
        <v>27563</v>
      </c>
      <c r="E15" s="10">
        <v>29608</v>
      </c>
      <c r="F15" s="10">
        <v>19035</v>
      </c>
      <c r="G15" s="10">
        <v>76206</v>
      </c>
      <c r="H15" s="9">
        <v>81820</v>
      </c>
      <c r="I15" s="15">
        <f t="shared" si="0"/>
        <v>-6.86140307993156</v>
      </c>
      <c r="J15" s="15">
        <f t="shared" si="1"/>
        <v>36.1690680523843</v>
      </c>
      <c r="K15" s="9">
        <v>24658</v>
      </c>
      <c r="L15" s="15">
        <f t="shared" si="2"/>
        <v>11.7811663557466</v>
      </c>
    </row>
    <row r="16" ht="15" spans="1:12">
      <c r="A16" s="8"/>
      <c r="B16" s="6"/>
      <c r="C16" s="9" t="s">
        <v>24</v>
      </c>
      <c r="D16" s="9">
        <v>24658</v>
      </c>
      <c r="E16" s="9">
        <v>35757</v>
      </c>
      <c r="F16" s="9">
        <v>21405</v>
      </c>
      <c r="G16" s="9">
        <v>81820</v>
      </c>
      <c r="H16" s="9" t="s">
        <v>25</v>
      </c>
      <c r="I16" s="15" t="s">
        <v>25</v>
      </c>
      <c r="J16" s="15">
        <f t="shared" si="1"/>
        <v>30.1368858469812</v>
      </c>
      <c r="K16" s="9" t="s">
        <v>25</v>
      </c>
      <c r="L16" s="22" t="s">
        <v>25</v>
      </c>
    </row>
    <row r="17" ht="18" customHeight="1" spans="1:12">
      <c r="A17" s="12"/>
      <c r="B17" s="13"/>
      <c r="C17" s="14" t="s">
        <v>8</v>
      </c>
      <c r="D17" s="15">
        <f>(D15-D16)/D16*100</f>
        <v>11.7811663557466</v>
      </c>
      <c r="E17" s="15">
        <f>(E15-E16)/E16*100</f>
        <v>-17.1966328271387</v>
      </c>
      <c r="F17" s="15">
        <f>(F15-F16)/F16*100</f>
        <v>-11.0721793973371</v>
      </c>
      <c r="G17" s="15">
        <f>(G15-G16)/G16*100</f>
        <v>-6.86140307993156</v>
      </c>
      <c r="H17" s="16" t="s">
        <v>25</v>
      </c>
      <c r="I17" s="16" t="s">
        <v>25</v>
      </c>
      <c r="J17" s="16" t="s">
        <v>25</v>
      </c>
      <c r="K17" s="16" t="s">
        <v>25</v>
      </c>
      <c r="L17" s="16" t="s">
        <v>25</v>
      </c>
    </row>
    <row r="18" s="1" customFormat="1" ht="81.35" customHeight="1" spans="1:12">
      <c r="A18" s="17"/>
      <c r="B18" s="18" t="s">
        <v>26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ht="30" customHeight="1" spans="1:10">
      <c r="A19" s="19"/>
      <c r="B19" s="20"/>
      <c r="C19" s="20"/>
      <c r="D19" s="20"/>
      <c r="E19" s="20"/>
      <c r="F19" s="20"/>
      <c r="G19" s="20"/>
      <c r="H19" s="20"/>
      <c r="I19" s="20"/>
      <c r="J19" s="20"/>
    </row>
    <row r="20" spans="11:12">
      <c r="K20" s="2"/>
      <c r="L20" s="2"/>
    </row>
    <row r="21" spans="11:12">
      <c r="K21" s="2"/>
      <c r="L21" s="2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  <row r="56" spans="11:12">
      <c r="K56" s="2"/>
      <c r="L56" s="2"/>
    </row>
    <row r="57" spans="11:12">
      <c r="K57" s="2"/>
      <c r="L57" s="2"/>
    </row>
  </sheetData>
  <mergeCells count="2">
    <mergeCell ref="B1:L1"/>
    <mergeCell ref="B18:L18"/>
  </mergeCells>
  <pageMargins left="0.71" right="0.71" top="0.75" bottom="0.75" header="0.31" footer="0.3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ZXZ</cp:lastModifiedBy>
  <cp:revision>1</cp:revision>
  <dcterms:created xsi:type="dcterms:W3CDTF">2015-11-27T07:31:00Z</dcterms:created>
  <cp:lastPrinted>2021-03-04T03:12:00Z</cp:lastPrinted>
  <dcterms:modified xsi:type="dcterms:W3CDTF">2024-11-12T09:24:32Z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